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Desktop\Forms To Use\"/>
    </mc:Choice>
  </mc:AlternateContent>
  <xr:revisionPtr revIDLastSave="0" documentId="8_{4762E04C-3184-406E-A6EB-4289A7D41450}" xr6:coauthVersionLast="47" xr6:coauthVersionMax="47" xr10:uidLastSave="{00000000-0000-0000-0000-000000000000}"/>
  <bookViews>
    <workbookView xWindow="765" yWindow="360" windowWidth="22860" windowHeight="11280" xr2:uid="{B83F571C-9A6D-49DD-8274-54277A322AF7}"/>
  </bookViews>
  <sheets>
    <sheet name="Sheet1" sheetId="1" r:id="rId1"/>
  </sheets>
  <definedNames>
    <definedName name="_xlnm.Print_Area" localSheetId="0">Sheet1!$A$1:$K$38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 s="1"/>
  <c r="D21" i="1" s="1"/>
  <c r="D23" i="1" s="1"/>
  <c r="D28" i="1" s="1"/>
  <c r="I25" i="1"/>
  <c r="I6" i="1"/>
  <c r="I14" i="1" s="1"/>
  <c r="D10" i="1"/>
  <c r="D9" i="1"/>
  <c r="I18" i="1" l="1"/>
  <c r="I21" i="1" s="1"/>
  <c r="I23" i="1" s="1"/>
  <c r="I28" i="1" s="1"/>
  <c r="D11" i="1"/>
  <c r="D14" i="1" s="1"/>
  <c r="D32" i="1" s="1"/>
  <c r="D34" i="1"/>
  <c r="D37" i="1" l="1"/>
</calcChain>
</file>

<file path=xl/sharedStrings.xml><?xml version="1.0" encoding="utf-8"?>
<sst xmlns="http://schemas.openxmlformats.org/spreadsheetml/2006/main" count="54" uniqueCount="31">
  <si>
    <t>_____________</t>
  </si>
  <si>
    <t>+</t>
  </si>
  <si>
    <t>-</t>
  </si>
  <si>
    <t>÷</t>
  </si>
  <si>
    <t>FIRST PAYMENT CALCULATOR</t>
  </si>
  <si>
    <t>(USING THE "STEP BY STEP" METHOD)</t>
  </si>
  <si>
    <t>(USING THE "DIVIDE BY" METHOD)</t>
  </si>
  <si>
    <t>SECOND PAYMENT CALCULATOR</t>
  </si>
  <si>
    <t>TOTAL PAYMENT CALCULATOR</t>
  </si>
  <si>
    <t>FIRST PAYMENT
TO AUCTIONEER</t>
  </si>
  <si>
    <t>SECOND PAYMENT
TO ULSTER COUNTY</t>
  </si>
  <si>
    <t>TOTAL YOU WILL BE REQUIRED TO PAY</t>
  </si>
  <si>
    <t>&lt; ---</t>
  </si>
  <si>
    <t>To Calculate What Your Payments Will Be, Type ONLY In The Yellow Boxes…
(Everything Else Will Be Calculated Automatically!)</t>
  </si>
  <si>
    <t>Subtotal</t>
  </si>
  <si>
    <t>Subtotal From Above</t>
  </si>
  <si>
    <t>TYPE HERE</t>
  </si>
  <si>
    <t>AND HERE ONLY</t>
  </si>
  <si>
    <t>Winning Bid
(Hammer Price)</t>
  </si>
  <si>
    <t>30% Hammer Pymt</t>
  </si>
  <si>
    <t>Auction Premium</t>
  </si>
  <si>
    <t>Pymt Processing</t>
  </si>
  <si>
    <t>Divided By</t>
  </si>
  <si>
    <t>EXCEL AUTOMATIC CALCULATION SHEET</t>
  </si>
  <si>
    <r>
      <t xml:space="preserve">Deed Recording Fee:
</t>
    </r>
    <r>
      <rPr>
        <b/>
        <sz val="8"/>
        <color theme="5" tint="-0.249977111117893"/>
        <rFont val="Calibri"/>
        <family val="2"/>
        <scheme val="minor"/>
      </rPr>
      <t>Gardiner, Marbletown, NPaltz</t>
    </r>
    <r>
      <rPr>
        <b/>
        <sz val="11"/>
        <color theme="5" tint="-0.249977111117893"/>
        <rFont val="Calibri"/>
        <family val="2"/>
        <scheme val="minor"/>
      </rPr>
      <t>, $200 or $315
All Else $195 or $310</t>
    </r>
  </si>
  <si>
    <t>SECOND PAYMENT
PAYABLE DIRECT TO COUNTY OFFICE</t>
  </si>
  <si>
    <t xml:space="preserve">SECOND PAYMENT
PAYABLE DIRECT TO COUNTY OFFICE
</t>
  </si>
  <si>
    <t>First Payment
DUE TO AUCTIONEER
BY 5PM 6/13/22</t>
  </si>
  <si>
    <t>First Payment
PAY TO AUCTIONEER
BY 5PM 6/13/22</t>
  </si>
  <si>
    <r>
      <t xml:space="preserve">Deed Recording Fee:
</t>
    </r>
    <r>
      <rPr>
        <sz val="8"/>
        <color theme="1"/>
        <rFont val="Calibri"/>
        <family val="2"/>
        <scheme val="minor"/>
      </rPr>
      <t>Gardiner, Marbletown, NPaltz,</t>
    </r>
    <r>
      <rPr>
        <sz val="11"/>
        <color theme="1"/>
        <rFont val="Calibri"/>
        <family val="2"/>
        <scheme val="minor"/>
      </rPr>
      <t xml:space="preserve"> $200 or $315
All Else $195 or $310</t>
    </r>
  </si>
  <si>
    <t>-30% 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</si>
</sst>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D5156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4D5156"/>
      <name val="Arial"/>
      <family val="2"/>
    </font>
    <font>
      <b/>
      <sz val="11"/>
      <color theme="5" tint="-0.249977111117893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E17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BD94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7" xfId="0" applyFill="1" applyBorder="1" applyProtection="1"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9" fontId="0" fillId="5" borderId="7" xfId="0" applyNumberFormat="1" applyFill="1" applyBorder="1" applyAlignment="1" applyProtection="1">
      <alignment horizontal="center" vertical="center"/>
      <protection locked="0"/>
    </xf>
    <xf numFmtId="164" fontId="0" fillId="5" borderId="8" xfId="0" applyNumberFormat="1" applyFill="1" applyBorder="1" applyAlignment="1" applyProtection="1">
      <alignment horizontal="center" vertical="center"/>
      <protection locked="0"/>
    </xf>
    <xf numFmtId="9" fontId="0" fillId="5" borderId="8" xfId="0" applyNumberFormat="1" applyFill="1" applyBorder="1" applyAlignment="1" applyProtection="1">
      <alignment horizontal="center" vertical="center" wrapText="1"/>
      <protection locked="0"/>
    </xf>
    <xf numFmtId="0" fontId="0" fillId="5" borderId="7" xfId="0" quotePrefix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8" xfId="0" quotePrefix="1" applyFill="1" applyBorder="1" applyAlignment="1" applyProtection="1">
      <alignment horizontal="center"/>
      <protection locked="0"/>
    </xf>
    <xf numFmtId="0" fontId="0" fillId="5" borderId="0" xfId="0" quotePrefix="1" applyFill="1" applyAlignment="1" applyProtection="1">
      <alignment horizontal="center"/>
      <protection locked="0"/>
    </xf>
    <xf numFmtId="0" fontId="0" fillId="5" borderId="9" xfId="0" applyFill="1" applyBorder="1" applyProtection="1">
      <protection locked="0"/>
    </xf>
    <xf numFmtId="0" fontId="0" fillId="5" borderId="10" xfId="0" quotePrefix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Protection="1">
      <protection locked="0"/>
    </xf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164" fontId="3" fillId="5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0" fillId="4" borderId="7" xfId="0" quotePrefix="1" applyFill="1" applyBorder="1" applyAlignment="1" applyProtection="1">
      <alignment horizontal="center" vertical="center"/>
      <protection locked="0"/>
    </xf>
    <xf numFmtId="164" fontId="0" fillId="4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9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quotePrefix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5" borderId="4" xfId="0" applyFill="1" applyBorder="1" applyProtection="1">
      <protection locked="0"/>
    </xf>
    <xf numFmtId="164" fontId="0" fillId="5" borderId="5" xfId="0" applyNumberForma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Protection="1"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Protection="1"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 wrapText="1"/>
      <protection locked="0"/>
    </xf>
    <xf numFmtId="164" fontId="0" fillId="5" borderId="6" xfId="1" applyNumberFormat="1" applyFon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7" borderId="8" xfId="0" quotePrefix="1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Protection="1">
      <protection locked="0"/>
    </xf>
    <xf numFmtId="0" fontId="0" fillId="7" borderId="11" xfId="0" quotePrefix="1" applyFill="1" applyBorder="1" applyAlignment="1" applyProtection="1">
      <alignment horizontal="center" vertical="top"/>
      <protection locked="0"/>
    </xf>
    <xf numFmtId="0" fontId="0" fillId="5" borderId="10" xfId="0" applyFill="1" applyBorder="1" applyProtection="1">
      <protection locked="0"/>
    </xf>
    <xf numFmtId="0" fontId="0" fillId="4" borderId="0" xfId="0" applyFill="1" applyProtection="1"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164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2" fillId="5" borderId="0" xfId="0" quotePrefix="1" applyFont="1" applyFill="1" applyProtection="1">
      <protection locked="0"/>
    </xf>
    <xf numFmtId="0" fontId="5" fillId="5" borderId="0" xfId="0" quotePrefix="1" applyFont="1" applyFill="1" applyProtection="1">
      <protection locked="0"/>
    </xf>
    <xf numFmtId="164" fontId="0" fillId="5" borderId="0" xfId="0" applyNumberFormat="1" applyFill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5" xfId="1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1" xfId="0" quotePrefix="1" applyFill="1" applyBorder="1" applyAlignment="1" applyProtection="1">
      <alignment horizontal="center" vertical="top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Protection="1">
      <protection locked="0"/>
    </xf>
    <xf numFmtId="164" fontId="0" fillId="7" borderId="6" xfId="1" applyNumberFormat="1" applyFont="1" applyFill="1" applyBorder="1" applyAlignment="1" applyProtection="1">
      <alignment horizontal="center" vertical="center"/>
      <protection locked="0"/>
    </xf>
    <xf numFmtId="0" fontId="0" fillId="7" borderId="7" xfId="0" quotePrefix="1" applyFill="1" applyBorder="1" applyAlignment="1" applyProtection="1">
      <alignment horizontal="center" vertical="center"/>
      <protection locked="0"/>
    </xf>
    <xf numFmtId="0" fontId="5" fillId="7" borderId="0" xfId="0" quotePrefix="1" applyFont="1" applyFill="1" applyAlignment="1" applyProtection="1">
      <alignment horizontal="center" vertical="center"/>
      <protection locked="0"/>
    </xf>
    <xf numFmtId="164" fontId="0" fillId="7" borderId="8" xfId="0" applyNumberForma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9" xfId="0" quotePrefix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vertical="center"/>
      <protection locked="0"/>
    </xf>
    <xf numFmtId="164" fontId="0" fillId="7" borderId="11" xfId="0" applyNumberFormat="1" applyFill="1" applyBorder="1" applyAlignment="1" applyProtection="1">
      <alignment horizontal="center" vertical="center"/>
      <protection locked="0"/>
    </xf>
    <xf numFmtId="164" fontId="0" fillId="7" borderId="8" xfId="0" applyNumberFormat="1" applyFill="1" applyBorder="1" applyAlignment="1" applyProtection="1">
      <alignment horizontal="center" vertical="center"/>
      <protection locked="0"/>
    </xf>
    <xf numFmtId="0" fontId="5" fillId="7" borderId="0" xfId="0" quotePrefix="1" applyFont="1" applyFill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Protection="1">
      <protection locked="0"/>
    </xf>
    <xf numFmtId="164" fontId="3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Protection="1">
      <protection locked="0"/>
    </xf>
    <xf numFmtId="164" fontId="0" fillId="7" borderId="5" xfId="0" applyNumberForma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9" fillId="7" borderId="7" xfId="0" applyFont="1" applyFill="1" applyBorder="1" applyAlignment="1" applyProtection="1">
      <alignment horizontal="center" vertical="center"/>
      <protection locked="0"/>
    </xf>
    <xf numFmtId="9" fontId="0" fillId="7" borderId="8" xfId="0" applyNumberForma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0" xfId="0" quotePrefix="1" applyFill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vertical="center"/>
      <protection locked="0"/>
    </xf>
    <xf numFmtId="164" fontId="0" fillId="7" borderId="10" xfId="0" applyNumberForma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Protection="1">
      <protection locked="0"/>
    </xf>
    <xf numFmtId="164" fontId="0" fillId="7" borderId="2" xfId="0" applyNumberForma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Protection="1">
      <protection locked="0"/>
    </xf>
    <xf numFmtId="164" fontId="0" fillId="7" borderId="0" xfId="0" applyNumberFormat="1" applyFill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0" xfId="0" quotePrefix="1" applyFill="1" applyAlignment="1" applyProtection="1">
      <alignment horizontal="center" vertical="center"/>
      <protection locked="0"/>
    </xf>
    <xf numFmtId="164" fontId="3" fillId="7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164" fontId="0" fillId="5" borderId="8" xfId="1" applyNumberFormat="1" applyFont="1" applyFill="1" applyBorder="1" applyAlignment="1" applyProtection="1">
      <alignment horizontal="center" vertical="center"/>
      <protection locked="0"/>
    </xf>
    <xf numFmtId="0" fontId="0" fillId="7" borderId="7" xfId="0" quotePrefix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0" fillId="3" borderId="13" xfId="0" quotePrefix="1" applyFont="1" applyFill="1" applyBorder="1" applyAlignment="1" applyProtection="1">
      <alignment horizontal="center" vertical="center" wrapText="1"/>
      <protection locked="0"/>
    </xf>
    <xf numFmtId="0" fontId="10" fillId="3" borderId="14" xfId="0" quotePrefix="1" applyFont="1" applyFill="1" applyBorder="1" applyAlignment="1" applyProtection="1">
      <alignment horizontal="center" vertical="center" wrapText="1"/>
      <protection locked="0"/>
    </xf>
    <xf numFmtId="0" fontId="10" fillId="3" borderId="15" xfId="0" quotePrefix="1" applyFont="1" applyFill="1" applyBorder="1" applyAlignment="1" applyProtection="1">
      <alignment horizontal="center" vertical="center" wrapText="1"/>
      <protection locked="0"/>
    </xf>
    <xf numFmtId="9" fontId="0" fillId="7" borderId="8" xfId="0" applyNumberFormat="1" applyFill="1" applyBorder="1" applyAlignment="1" applyProtection="1">
      <alignment horizontal="center" vertical="center" wrapText="1"/>
      <protection locked="0"/>
    </xf>
    <xf numFmtId="9" fontId="0" fillId="7" borderId="11" xfId="0" applyNumberFormat="1" applyFill="1" applyBorder="1" applyAlignment="1" applyProtection="1">
      <alignment horizontal="center" vertical="center" wrapText="1"/>
      <protection locked="0"/>
    </xf>
    <xf numFmtId="9" fontId="0" fillId="7" borderId="8" xfId="0" quotePrefix="1" applyNumberForma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3E177"/>
      <color rgb="FFF4BD94"/>
      <color rgb="FFF08F7C"/>
      <color rgb="FFEE7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7A92-1BC2-4097-BF43-075C94218D15}">
  <dimension ref="A1:K38"/>
  <sheetViews>
    <sheetView showGridLines="0" showRowColHeaders="0" tabSelected="1" topLeftCell="A22" zoomScaleNormal="100" workbookViewId="0">
      <selection activeCell="B20" sqref="B20"/>
    </sheetView>
  </sheetViews>
  <sheetFormatPr defaultRowHeight="15" x14ac:dyDescent="0.25"/>
  <cols>
    <col min="1" max="1" width="2.7109375" customWidth="1"/>
    <col min="2" max="2" width="21.7109375" style="1" customWidth="1"/>
    <col min="3" max="3" width="2.28515625" customWidth="1"/>
    <col min="4" max="4" width="15.7109375" customWidth="1"/>
    <col min="5" max="5" width="4.7109375" customWidth="1"/>
    <col min="6" max="6" width="6.28515625" customWidth="1"/>
    <col min="7" max="7" width="1.7109375" customWidth="1"/>
    <col min="8" max="8" width="2.28515625" customWidth="1"/>
    <col min="9" max="9" width="17.140625" style="1" customWidth="1"/>
    <col min="10" max="10" width="21.7109375" style="1" customWidth="1"/>
    <col min="11" max="11" width="2.7109375" customWidth="1"/>
  </cols>
  <sheetData>
    <row r="1" spans="1:11" ht="30" customHeight="1" x14ac:dyDescent="0.25">
      <c r="A1" s="123" t="s">
        <v>23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ht="35.1" customHeight="1" thickBot="1" x14ac:dyDescent="0.3">
      <c r="A2" s="129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15.75" thickBot="1" x14ac:dyDescent="0.3">
      <c r="A3" s="3"/>
      <c r="B3" s="34"/>
      <c r="C3" s="6"/>
      <c r="D3" s="26"/>
      <c r="E3" s="6"/>
      <c r="F3" s="6"/>
      <c r="G3" s="6"/>
      <c r="H3" s="6"/>
      <c r="I3" s="26"/>
      <c r="J3" s="34"/>
      <c r="K3" s="9"/>
    </row>
    <row r="4" spans="1:11" ht="18.75" customHeight="1" x14ac:dyDescent="0.25">
      <c r="A4" s="3"/>
      <c r="B4" s="134" t="s">
        <v>4</v>
      </c>
      <c r="C4" s="135"/>
      <c r="D4" s="136"/>
      <c r="E4" s="6"/>
      <c r="F4" s="6"/>
      <c r="G4" s="6"/>
      <c r="H4" s="138" t="s">
        <v>4</v>
      </c>
      <c r="I4" s="135"/>
      <c r="J4" s="136"/>
      <c r="K4" s="9"/>
    </row>
    <row r="5" spans="1:11" ht="20.100000000000001" customHeight="1" thickBot="1" x14ac:dyDescent="0.3">
      <c r="A5" s="3"/>
      <c r="B5" s="126" t="s">
        <v>5</v>
      </c>
      <c r="C5" s="127"/>
      <c r="D5" s="128"/>
      <c r="E5" s="6"/>
      <c r="F5" s="6"/>
      <c r="G5" s="6"/>
      <c r="H5" s="137" t="s">
        <v>6</v>
      </c>
      <c r="I5" s="127"/>
      <c r="J5" s="128"/>
      <c r="K5" s="9"/>
    </row>
    <row r="6" spans="1:11" ht="30.75" thickBot="1" x14ac:dyDescent="0.3">
      <c r="A6" s="3"/>
      <c r="B6" s="82" t="s">
        <v>18</v>
      </c>
      <c r="C6" s="132">
        <v>10000</v>
      </c>
      <c r="D6" s="133"/>
      <c r="E6" s="53" t="s">
        <v>12</v>
      </c>
      <c r="F6" s="54" t="s">
        <v>16</v>
      </c>
      <c r="G6" s="6"/>
      <c r="H6" s="45"/>
      <c r="I6" s="46">
        <f>SUM(C6)</f>
        <v>10000</v>
      </c>
      <c r="J6" s="47" t="s">
        <v>18</v>
      </c>
      <c r="K6" s="9"/>
    </row>
    <row r="7" spans="1:11" ht="3.95" customHeight="1" thickBot="1" x14ac:dyDescent="0.3">
      <c r="A7" s="3"/>
      <c r="B7" s="83"/>
      <c r="C7" s="84"/>
      <c r="D7" s="85"/>
      <c r="E7" s="53"/>
      <c r="F7" s="54"/>
      <c r="G7" s="6"/>
      <c r="H7" s="7"/>
      <c r="I7" s="75"/>
      <c r="J7" s="76"/>
      <c r="K7" s="9"/>
    </row>
    <row r="8" spans="1:11" ht="12" customHeight="1" x14ac:dyDescent="0.25">
      <c r="A8" s="3"/>
      <c r="B8" s="77"/>
      <c r="C8" s="78"/>
      <c r="D8" s="79"/>
      <c r="E8" s="53"/>
      <c r="F8" s="54"/>
      <c r="G8" s="6"/>
      <c r="H8" s="7"/>
      <c r="I8" s="75"/>
      <c r="J8" s="76"/>
      <c r="K8" s="9"/>
    </row>
    <row r="9" spans="1:11" x14ac:dyDescent="0.25">
      <c r="A9" s="3"/>
      <c r="B9" s="4" t="s">
        <v>19</v>
      </c>
      <c r="C9" s="73"/>
      <c r="D9" s="11">
        <f>SUM(C6*0.3)</f>
        <v>3000</v>
      </c>
      <c r="E9" s="6"/>
      <c r="F9" s="6"/>
      <c r="G9" s="6"/>
      <c r="H9" s="7"/>
      <c r="I9" s="5"/>
      <c r="J9" s="8"/>
      <c r="K9" s="9"/>
    </row>
    <row r="10" spans="1:11" ht="18.75" x14ac:dyDescent="0.3">
      <c r="A10" s="3"/>
      <c r="B10" s="10" t="s">
        <v>20</v>
      </c>
      <c r="C10" s="74" t="s">
        <v>1</v>
      </c>
      <c r="D10" s="11">
        <f>SUM(C6*0.03)</f>
        <v>300</v>
      </c>
      <c r="E10" s="6"/>
      <c r="F10" s="6"/>
      <c r="G10" s="6"/>
      <c r="H10" s="65" t="s">
        <v>3</v>
      </c>
      <c r="I10" s="5">
        <v>2.9420417699999999</v>
      </c>
      <c r="J10" s="12" t="s">
        <v>22</v>
      </c>
      <c r="K10" s="9"/>
    </row>
    <row r="11" spans="1:11" ht="18.75" x14ac:dyDescent="0.3">
      <c r="A11" s="3"/>
      <c r="B11" s="4" t="s">
        <v>21</v>
      </c>
      <c r="C11" s="74" t="s">
        <v>1</v>
      </c>
      <c r="D11" s="11">
        <f>SUM((D9+D10)*0.03)</f>
        <v>99</v>
      </c>
      <c r="E11" s="6"/>
      <c r="F11" s="6"/>
      <c r="G11" s="6"/>
      <c r="H11" s="13"/>
      <c r="I11" s="5"/>
      <c r="J11" s="8"/>
      <c r="K11" s="9"/>
    </row>
    <row r="12" spans="1:11" ht="8.1" customHeight="1" x14ac:dyDescent="0.25">
      <c r="A12" s="3"/>
      <c r="B12" s="4"/>
      <c r="C12" s="14"/>
      <c r="D12" s="15" t="s">
        <v>0</v>
      </c>
      <c r="E12" s="6"/>
      <c r="F12" s="6"/>
      <c r="G12" s="6"/>
      <c r="H12" s="7"/>
      <c r="I12" s="16" t="s">
        <v>0</v>
      </c>
      <c r="J12" s="8"/>
      <c r="K12" s="9"/>
    </row>
    <row r="13" spans="1:11" ht="8.1" customHeight="1" thickBot="1" x14ac:dyDescent="0.3">
      <c r="A13" s="3"/>
      <c r="B13" s="80"/>
      <c r="C13" s="63"/>
      <c r="D13" s="81"/>
      <c r="E13" s="6"/>
      <c r="F13" s="6"/>
      <c r="G13" s="6"/>
      <c r="H13" s="17"/>
      <c r="I13" s="18"/>
      <c r="J13" s="19"/>
      <c r="K13" s="9"/>
    </row>
    <row r="14" spans="1:11" ht="45.75" thickBot="1" x14ac:dyDescent="0.3">
      <c r="A14" s="3"/>
      <c r="B14" s="20" t="s">
        <v>28</v>
      </c>
      <c r="C14" s="21"/>
      <c r="D14" s="22">
        <f>SUM(D9:D11)</f>
        <v>3399</v>
      </c>
      <c r="E14" s="6"/>
      <c r="F14" s="6"/>
      <c r="G14" s="6"/>
      <c r="H14" s="23"/>
      <c r="I14" s="24">
        <f>SUM(I6/2.94204177)</f>
        <v>3399.000008079423</v>
      </c>
      <c r="J14" s="25" t="s">
        <v>27</v>
      </c>
      <c r="K14" s="9"/>
    </row>
    <row r="15" spans="1:11" ht="15.75" thickBot="1" x14ac:dyDescent="0.3">
      <c r="A15" s="3"/>
      <c r="B15" s="26"/>
      <c r="C15" s="6"/>
      <c r="D15" s="27"/>
      <c r="E15" s="6"/>
      <c r="F15" s="6"/>
      <c r="G15" s="6"/>
      <c r="H15" s="6"/>
      <c r="I15" s="28"/>
      <c r="J15" s="26"/>
      <c r="K15" s="9"/>
    </row>
    <row r="16" spans="1:11" ht="18.75" x14ac:dyDescent="0.25">
      <c r="A16" s="3"/>
      <c r="B16" s="134" t="s">
        <v>7</v>
      </c>
      <c r="C16" s="135"/>
      <c r="D16" s="136"/>
      <c r="E16" s="6"/>
      <c r="F16" s="6"/>
      <c r="G16" s="6"/>
      <c r="H16" s="138" t="s">
        <v>7</v>
      </c>
      <c r="I16" s="135"/>
      <c r="J16" s="136"/>
      <c r="K16" s="9"/>
    </row>
    <row r="17" spans="1:11" ht="15.75" thickBot="1" x14ac:dyDescent="0.3">
      <c r="A17" s="3"/>
      <c r="B17" s="126" t="s">
        <v>5</v>
      </c>
      <c r="C17" s="127"/>
      <c r="D17" s="128"/>
      <c r="E17" s="6"/>
      <c r="F17" s="6"/>
      <c r="G17" s="6"/>
      <c r="H17" s="137" t="s">
        <v>6</v>
      </c>
      <c r="I17" s="127"/>
      <c r="J17" s="128"/>
      <c r="K17" s="9"/>
    </row>
    <row r="18" spans="1:11" ht="30" x14ac:dyDescent="0.25">
      <c r="A18" s="3"/>
      <c r="B18" s="86" t="s">
        <v>18</v>
      </c>
      <c r="C18" s="87"/>
      <c r="D18" s="88">
        <f>SUM(C6)</f>
        <v>10000</v>
      </c>
      <c r="E18" s="6"/>
      <c r="F18" s="6"/>
      <c r="G18" s="6"/>
      <c r="H18" s="101"/>
      <c r="I18" s="102">
        <f>SUM(D18)</f>
        <v>10000</v>
      </c>
      <c r="J18" s="103" t="s">
        <v>18</v>
      </c>
      <c r="K18" s="9"/>
    </row>
    <row r="19" spans="1:11" ht="18.75" x14ac:dyDescent="0.25">
      <c r="A19" s="3"/>
      <c r="B19" s="89" t="s">
        <v>30</v>
      </c>
      <c r="C19" s="90" t="s">
        <v>2</v>
      </c>
      <c r="D19" s="91">
        <f>SUM(D18*0.3)</f>
        <v>3000</v>
      </c>
      <c r="E19" s="6"/>
      <c r="F19" s="6"/>
      <c r="G19" s="6"/>
      <c r="H19" s="104" t="s">
        <v>3</v>
      </c>
      <c r="I19" s="57">
        <v>1.428571429</v>
      </c>
      <c r="J19" s="105" t="s">
        <v>22</v>
      </c>
      <c r="K19" s="9"/>
    </row>
    <row r="20" spans="1:11" s="2" customFormat="1" ht="8.1" customHeight="1" x14ac:dyDescent="0.25">
      <c r="A20" s="31"/>
      <c r="B20" s="56"/>
      <c r="C20" s="92"/>
      <c r="D20" s="59" t="s">
        <v>0</v>
      </c>
      <c r="E20" s="32"/>
      <c r="F20" s="32"/>
      <c r="G20" s="32"/>
      <c r="H20" s="106"/>
      <c r="I20" s="107" t="s">
        <v>0</v>
      </c>
      <c r="J20" s="108"/>
      <c r="K20" s="33"/>
    </row>
    <row r="21" spans="1:11" s="69" customFormat="1" ht="21" customHeight="1" thickBot="1" x14ac:dyDescent="0.3">
      <c r="A21" s="67"/>
      <c r="B21" s="93" t="s">
        <v>14</v>
      </c>
      <c r="C21" s="94"/>
      <c r="D21" s="95">
        <f>SUM(D18-D19)</f>
        <v>7000</v>
      </c>
      <c r="E21" s="36"/>
      <c r="F21" s="36"/>
      <c r="G21" s="36"/>
      <c r="H21" s="109"/>
      <c r="I21" s="110">
        <f>SUM(I18/I19)</f>
        <v>6999.9999979000004</v>
      </c>
      <c r="J21" s="111" t="s">
        <v>14</v>
      </c>
      <c r="K21" s="68"/>
    </row>
    <row r="22" spans="1:11" ht="3.95" customHeight="1" thickBot="1" x14ac:dyDescent="0.3">
      <c r="A22" s="3"/>
      <c r="B22" s="70"/>
      <c r="C22" s="71"/>
      <c r="D22" s="72"/>
      <c r="E22" s="6"/>
      <c r="F22" s="6"/>
      <c r="G22" s="6"/>
      <c r="H22" s="112"/>
      <c r="I22" s="113"/>
      <c r="J22" s="114"/>
      <c r="K22" s="9"/>
    </row>
    <row r="23" spans="1:11" x14ac:dyDescent="0.25">
      <c r="A23" s="3"/>
      <c r="B23" s="89" t="s">
        <v>15</v>
      </c>
      <c r="C23" s="58"/>
      <c r="D23" s="96">
        <f>SUM(D21)</f>
        <v>7000</v>
      </c>
      <c r="E23" s="6"/>
      <c r="F23" s="6"/>
      <c r="G23" s="6"/>
      <c r="H23" s="115"/>
      <c r="I23" s="116">
        <f>SUM(I21)</f>
        <v>6999.9999979000004</v>
      </c>
      <c r="J23" s="105" t="s">
        <v>15</v>
      </c>
      <c r="K23" s="9"/>
    </row>
    <row r="24" spans="1:11" ht="3.95" customHeight="1" thickBot="1" x14ac:dyDescent="0.3">
      <c r="A24" s="3"/>
      <c r="B24" s="29"/>
      <c r="C24" s="64"/>
      <c r="D24" s="30"/>
      <c r="E24" s="6"/>
      <c r="F24" s="6"/>
      <c r="G24" s="6"/>
      <c r="H24" s="115"/>
      <c r="I24" s="116"/>
      <c r="J24" s="117"/>
      <c r="K24" s="9"/>
    </row>
    <row r="25" spans="1:11" ht="45" customHeight="1" thickBot="1" x14ac:dyDescent="0.35">
      <c r="A25" s="3"/>
      <c r="B25" s="139" t="s">
        <v>24</v>
      </c>
      <c r="C25" s="97" t="s">
        <v>1</v>
      </c>
      <c r="D25" s="66">
        <v>195</v>
      </c>
      <c r="E25" s="53" t="s">
        <v>12</v>
      </c>
      <c r="F25" s="54" t="s">
        <v>17</v>
      </c>
      <c r="G25" s="6"/>
      <c r="H25" s="104" t="s">
        <v>1</v>
      </c>
      <c r="I25" s="116">
        <f>SUM(D25)</f>
        <v>195</v>
      </c>
      <c r="J25" s="144" t="s">
        <v>29</v>
      </c>
      <c r="K25" s="9"/>
    </row>
    <row r="26" spans="1:11" s="2" customFormat="1" ht="8.1" customHeight="1" x14ac:dyDescent="0.25">
      <c r="A26" s="31"/>
      <c r="B26" s="140"/>
      <c r="C26" s="92"/>
      <c r="D26" s="59" t="s">
        <v>0</v>
      </c>
      <c r="E26" s="32"/>
      <c r="F26" s="32"/>
      <c r="G26" s="32"/>
      <c r="H26" s="106"/>
      <c r="I26" s="107" t="s">
        <v>0</v>
      </c>
      <c r="J26" s="142"/>
      <c r="K26" s="33"/>
    </row>
    <row r="27" spans="1:11" ht="8.1" customHeight="1" thickBot="1" x14ac:dyDescent="0.3">
      <c r="A27" s="3"/>
      <c r="B27" s="141"/>
      <c r="C27" s="61"/>
      <c r="D27" s="62"/>
      <c r="E27" s="6"/>
      <c r="F27" s="6"/>
      <c r="G27" s="6"/>
      <c r="H27" s="115"/>
      <c r="I27" s="118"/>
      <c r="J27" s="143"/>
      <c r="K27" s="9"/>
    </row>
    <row r="28" spans="1:11" ht="60.75" thickBot="1" x14ac:dyDescent="0.3">
      <c r="A28" s="3"/>
      <c r="B28" s="98" t="s">
        <v>25</v>
      </c>
      <c r="C28" s="99"/>
      <c r="D28" s="100">
        <f>SUM(D23+D25)</f>
        <v>7195</v>
      </c>
      <c r="E28" s="6"/>
      <c r="F28" s="6"/>
      <c r="G28" s="6"/>
      <c r="H28" s="112"/>
      <c r="I28" s="119">
        <f>SUM(I23+I25)</f>
        <v>7194.9999979000004</v>
      </c>
      <c r="J28" s="114" t="s">
        <v>26</v>
      </c>
      <c r="K28" s="9"/>
    </row>
    <row r="29" spans="1:11" ht="15.75" thickBot="1" x14ac:dyDescent="0.3">
      <c r="A29" s="3"/>
      <c r="B29" s="34"/>
      <c r="C29" s="6"/>
      <c r="D29" s="6"/>
      <c r="E29" s="6"/>
      <c r="F29" s="6"/>
      <c r="G29" s="6"/>
      <c r="H29" s="6"/>
      <c r="I29" s="34"/>
      <c r="J29" s="34"/>
      <c r="K29" s="9"/>
    </row>
    <row r="30" spans="1:11" ht="18.75" x14ac:dyDescent="0.25">
      <c r="A30" s="3"/>
      <c r="B30" s="134" t="s">
        <v>8</v>
      </c>
      <c r="C30" s="135"/>
      <c r="D30" s="136"/>
      <c r="E30" s="6"/>
      <c r="F30" s="6"/>
      <c r="G30" s="6"/>
      <c r="H30" s="35"/>
      <c r="I30" s="35"/>
      <c r="J30" s="35"/>
      <c r="K30" s="9"/>
    </row>
    <row r="31" spans="1:11" ht="15.75" thickBot="1" x14ac:dyDescent="0.3">
      <c r="A31" s="3"/>
      <c r="B31" s="126" t="s">
        <v>5</v>
      </c>
      <c r="C31" s="127"/>
      <c r="D31" s="128"/>
      <c r="E31" s="6"/>
      <c r="F31" s="6"/>
      <c r="G31" s="6"/>
      <c r="H31" s="36"/>
      <c r="I31" s="36"/>
      <c r="J31" s="36"/>
      <c r="K31" s="9"/>
    </row>
    <row r="32" spans="1:11" ht="30" x14ac:dyDescent="0.25">
      <c r="A32" s="3"/>
      <c r="B32" s="48" t="s">
        <v>9</v>
      </c>
      <c r="C32" s="49"/>
      <c r="D32" s="55">
        <f>SUM(D14)</f>
        <v>3399</v>
      </c>
      <c r="E32" s="6"/>
      <c r="F32" s="6"/>
      <c r="G32" s="6"/>
      <c r="H32" s="6"/>
      <c r="I32" s="28"/>
      <c r="J32" s="26"/>
      <c r="K32" s="9"/>
    </row>
    <row r="33" spans="1:11" ht="8.1" customHeight="1" x14ac:dyDescent="0.25">
      <c r="A33" s="3"/>
      <c r="B33" s="120"/>
      <c r="C33" s="14"/>
      <c r="D33" s="121"/>
      <c r="E33" s="6"/>
      <c r="F33" s="6"/>
      <c r="G33" s="6"/>
      <c r="H33" s="6"/>
      <c r="I33" s="28"/>
      <c r="J33" s="26"/>
      <c r="K33" s="9"/>
    </row>
    <row r="34" spans="1:11" ht="30" x14ac:dyDescent="0.25">
      <c r="A34" s="3"/>
      <c r="B34" s="122" t="s">
        <v>10</v>
      </c>
      <c r="C34" s="118" t="s">
        <v>1</v>
      </c>
      <c r="D34" s="96">
        <f>SUM(D28)</f>
        <v>7195</v>
      </c>
      <c r="E34" s="6"/>
      <c r="F34" s="6"/>
      <c r="G34" s="6"/>
      <c r="H34" s="37"/>
      <c r="I34" s="34"/>
      <c r="J34" s="38"/>
      <c r="K34" s="9"/>
    </row>
    <row r="35" spans="1:11" ht="8.1" customHeight="1" x14ac:dyDescent="0.25">
      <c r="A35" s="3"/>
      <c r="B35" s="56"/>
      <c r="C35" s="58"/>
      <c r="D35" s="59" t="s">
        <v>0</v>
      </c>
      <c r="E35" s="6"/>
      <c r="F35" s="6"/>
      <c r="G35" s="6"/>
      <c r="H35" s="6"/>
      <c r="I35" s="39"/>
      <c r="J35" s="34"/>
      <c r="K35" s="9"/>
    </row>
    <row r="36" spans="1:11" ht="8.1" customHeight="1" thickBot="1" x14ac:dyDescent="0.3">
      <c r="A36" s="3"/>
      <c r="B36" s="60"/>
      <c r="C36" s="61"/>
      <c r="D36" s="62"/>
      <c r="E36" s="6"/>
      <c r="F36" s="6"/>
      <c r="G36" s="6"/>
      <c r="H36" s="6"/>
      <c r="I36" s="39"/>
      <c r="J36" s="34"/>
      <c r="K36" s="9"/>
    </row>
    <row r="37" spans="1:11" ht="35.1" customHeight="1" thickBot="1" x14ac:dyDescent="0.3">
      <c r="A37" s="3"/>
      <c r="B37" s="50" t="s">
        <v>11</v>
      </c>
      <c r="C37" s="51"/>
      <c r="D37" s="52">
        <f>SUM(D32+D34)</f>
        <v>10594</v>
      </c>
      <c r="E37" s="6"/>
      <c r="F37" s="6"/>
      <c r="G37" s="6"/>
      <c r="H37" s="6"/>
      <c r="I37" s="40"/>
      <c r="J37" s="26"/>
      <c r="K37" s="9"/>
    </row>
    <row r="38" spans="1:11" ht="15.75" thickBot="1" x14ac:dyDescent="0.3">
      <c r="A38" s="41"/>
      <c r="B38" s="42"/>
      <c r="C38" s="43"/>
      <c r="D38" s="43"/>
      <c r="E38" s="43"/>
      <c r="F38" s="43"/>
      <c r="G38" s="43"/>
      <c r="H38" s="43"/>
      <c r="I38" s="42"/>
      <c r="J38" s="42"/>
      <c r="K38" s="44"/>
    </row>
  </sheetData>
  <mergeCells count="15">
    <mergeCell ref="A1:K1"/>
    <mergeCell ref="B31:D31"/>
    <mergeCell ref="A2:K2"/>
    <mergeCell ref="C6:D6"/>
    <mergeCell ref="B17:D17"/>
    <mergeCell ref="B16:D16"/>
    <mergeCell ref="H17:J17"/>
    <mergeCell ref="H16:J16"/>
    <mergeCell ref="B30:D30"/>
    <mergeCell ref="B5:D5"/>
    <mergeCell ref="B4:D4"/>
    <mergeCell ref="H5:J5"/>
    <mergeCell ref="H4:J4"/>
    <mergeCell ref="B25:B27"/>
    <mergeCell ref="J25:J27"/>
  </mergeCells>
  <phoneticPr fontId="12" type="noConversion"/>
  <printOptions horizontalCentered="1" vertic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Cole</dc:creator>
  <cp:lastModifiedBy>George Cole</cp:lastModifiedBy>
  <cp:lastPrinted>2022-03-20T01:30:47Z</cp:lastPrinted>
  <dcterms:created xsi:type="dcterms:W3CDTF">2022-03-19T21:10:42Z</dcterms:created>
  <dcterms:modified xsi:type="dcterms:W3CDTF">2023-04-19T21:01:45Z</dcterms:modified>
</cp:coreProperties>
</file>